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Settings" sheetId="2" state="visible" r:id="rId2"/>
    <sheet xmlns:r="http://schemas.openxmlformats.org/officeDocument/2006/relationships" name="Months" sheetId="3" state="visible" r:id="rId3"/>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sz val="14"/>
    </font>
    <font>
      <b val="1"/>
      <sz val="11"/>
    </font>
    <font>
      <b val="1"/>
    </font>
  </fonts>
  <fills count="4">
    <fill>
      <patternFill/>
    </fill>
    <fill>
      <patternFill patternType="gray125"/>
    </fill>
    <fill>
      <patternFill patternType="solid">
        <fgColor rgb="00FFEDD5"/>
      </patternFill>
    </fill>
    <fill>
      <patternFill patternType="solid">
        <fgColor rgb="00FFF59D"/>
      </patternFill>
    </fill>
  </fills>
  <borders count="1">
    <border>
      <left/>
      <right/>
      <top/>
      <bottom/>
      <diagonal/>
    </border>
  </borders>
  <cellStyleXfs count="1">
    <xf numFmtId="0" fontId="0" fillId="0" borderId="0"/>
  </cellStyleXfs>
  <cellXfs count="12">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xf numFmtId="0" fontId="2" fillId="0" borderId="0" applyAlignment="1" pivotButton="0" quotePrefix="0" xfId="0">
      <alignment vertical="top" wrapText="1"/>
    </xf>
    <xf numFmtId="0" fontId="3" fillId="2" borderId="0" pivotButton="0" quotePrefix="0" xfId="0"/>
    <xf numFmtId="0" fontId="0" fillId="3" borderId="0" pivotButton="0" quotePrefix="0" xfId="0"/>
    <xf numFmtId="0" fontId="3" fillId="2" borderId="0" applyAlignment="1" pivotButton="0" quotePrefix="0" xfId="0">
      <alignment vertical="top" wrapText="1"/>
    </xf>
    <xf numFmtId="2" fontId="0" fillId="3" borderId="0" pivotButton="0" quotePrefix="0" xfId="0"/>
    <xf numFmtId="2" fontId="0" fillId="0" borderId="0" pivotButton="0" quotePrefix="0" xfId="0"/>
    <xf numFmtId="9" fontId="0" fillId="0" borderId="0" pivotButton="0" quotePrefix="0" xfId="0"/>
    <xf numFmtId="0" fontId="3" fillId="0" borderId="0" pivotButton="0" quotePrefix="0" xfId="0"/>
    <xf numFmtId="2" fontId="3" fillId="0" borderId="0" pivotButton="0" quotePrefix="0" xfId="0"/>
  </cellXfs>
  <cellStyles count="1">
    <cellStyle name="Normal" xfId="0" builtinId="0" hidden="0"/>
  </cellStyles>
  <dxfs count="1">
    <dxf>
      <fill>
        <patternFill patternType="solid">
          <fgColor rgb="00FECAC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6"/>
  <sheetViews>
    <sheetView workbookViewId="0">
      <selection activeCell="A1" sqref="A1"/>
    </sheetView>
  </sheetViews>
  <sheetFormatPr baseColWidth="8" defaultRowHeight="15"/>
  <cols>
    <col width="110" customWidth="1" min="1" max="1"/>
  </cols>
  <sheetData>
    <row r="1">
      <c r="A1" s="1" t="inlineStr">
        <is>
          <t>Etsy Monthly Profit Tracker (free) - v1.0, October 28, 2026</t>
        </is>
      </c>
    </row>
    <row r="2">
      <c r="A2" s="2" t="inlineStr">
        <is>
          <t>Made by Revenue Operator (Tyasi LLC) - getrevenueoperator.com - hello@getrevenueoperator.com</t>
        </is>
      </c>
    </row>
    <row r="3">
      <c r="A3" s="2" t="inlineStr"/>
    </row>
    <row r="4">
      <c r="A4" s="3" t="inlineStr">
        <is>
          <t>WHAT IT DOES</t>
        </is>
      </c>
    </row>
    <row r="5">
      <c r="A5" s="2" t="inlineStr">
        <is>
          <t>One row per month: what the shop took in, everything Etsy and your suppliers took out, and what was left. It also estimates what Etsy's standard fees should have been, so a big gap tells you to look closer (ads, currency conversion, a fee you missed).</t>
        </is>
      </c>
    </row>
    <row r="6">
      <c r="A6" s="2" t="inlineStr"/>
    </row>
    <row r="7">
      <c r="A7" s="2" t="inlineStr">
        <is>
          <t>QUICK WIN (one month, from one statement)</t>
        </is>
      </c>
    </row>
    <row r="8">
      <c r="A8" s="2" t="inlineStr">
        <is>
          <t>1. Settings tab: pick US or UK, and say whether you've added a VAT ID to Etsy (UK).</t>
        </is>
      </c>
    </row>
    <row r="9">
      <c r="A9" s="2" t="inlineStr">
        <is>
          <t>2. Months tab: type over the example October row with last month's numbers. Sales, fees and marketing come from Etsy's monthly statement (Shop Manager &gt; Finances &gt; Monthly statements). Put Etsy's Fees in the fees column and its Marketing total (Etsy Ads, Offsite Ads) in the marketing column, so nothing is counted twice. Supplies and postage labels bought elsewhere come from your receipts.</t>
        </is>
      </c>
    </row>
    <row r="10">
      <c r="A10" s="2" t="inlineStr">
        <is>
          <t>3. Read across: profit, margin, profit per hour, and the gap between the fees Etsy charged and the standard fees you'd expect.</t>
        </is>
      </c>
    </row>
    <row r="11">
      <c r="A11" s="2" t="inlineStr"/>
    </row>
    <row r="12">
      <c r="A12" s="3" t="inlineStr">
        <is>
          <t>COLOUR KEY</t>
        </is>
      </c>
    </row>
    <row r="13">
      <c r="A13" s="2" t="inlineStr">
        <is>
          <t>Yellow cells: you type. White cells: calculated, don't edit.</t>
        </is>
      </c>
    </row>
    <row r="14">
      <c r="A14" s="2" t="inlineStr"/>
    </row>
    <row r="15">
      <c r="A15" s="3" t="inlineStr">
        <is>
          <t>GOOD TO KNOW</t>
        </is>
      </c>
    </row>
    <row r="16">
      <c r="A16" s="2" t="inlineStr">
        <is>
          <t>"Expected standard fees" counts only the listing fee per order, the 6.5% transaction fee, payment processing, the UK Regulatory Operating fee and VAT on fees. Currency conversion, Etsy Plus and any fee type not listed show up as the gap. Rates were read from Etsy's help pages on October 28, 2026; edit Settings if they change. This is arithmetic, not tax or financial advice.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44" customWidth="1" min="1" max="1"/>
    <col width="48" customWidth="1" min="3" max="3"/>
  </cols>
  <sheetData>
    <row r="1">
      <c r="A1" s="4" t="inlineStr">
        <is>
          <t>Setting</t>
        </is>
      </c>
      <c r="B1" s="4" t="inlineStr">
        <is>
          <t>Value</t>
        </is>
      </c>
      <c r="C1" s="4" t="inlineStr">
        <is>
          <t>Notes</t>
        </is>
      </c>
    </row>
    <row r="2">
      <c r="A2" t="inlineStr">
        <is>
          <t>Etsy payment account country (US or UK)</t>
        </is>
      </c>
      <c r="B2" s="5" t="inlineStr">
        <is>
          <t>US</t>
        </is>
      </c>
      <c r="C2" t="inlineStr">
        <is>
          <t>Pick from the list</t>
        </is>
      </c>
    </row>
    <row r="3">
      <c r="A3" t="inlineStr">
        <is>
          <t>UK only: VAT ID added to Etsy? (Yes/No)</t>
        </is>
      </c>
      <c r="B3" s="5" t="inlineStr">
        <is>
          <t>No</t>
        </is>
      </c>
      <c r="C3" t="inlineStr">
        <is>
          <t>Without a VAT ID, Etsy adds 20% VAT to its fees</t>
        </is>
      </c>
    </row>
    <row r="4">
      <c r="A4" t="inlineStr"/>
      <c r="B4" t="inlineStr"/>
      <c r="C4" t="inlineStr"/>
    </row>
    <row r="5">
      <c r="A5" t="inlineStr">
        <is>
          <t>Calculated rates (don't edit)</t>
        </is>
      </c>
      <c r="B5" t="inlineStr"/>
      <c r="C5" t="inlineStr"/>
    </row>
    <row r="6">
      <c r="A6" t="inlineStr">
        <is>
          <t>Listing fee per order</t>
        </is>
      </c>
      <c r="B6">
        <f>IF(B2="UK",0.15,0.2)</f>
        <v/>
      </c>
      <c r="C6" t="inlineStr">
        <is>
          <t>Per item sold; multi-item orders pay more</t>
        </is>
      </c>
    </row>
    <row r="7">
      <c r="A7" t="inlineStr">
        <is>
          <t>Transaction fee</t>
        </is>
      </c>
      <c r="B7" t="n">
        <v>0.065</v>
      </c>
      <c r="C7" t="inlineStr">
        <is>
          <t>On item price + postage</t>
        </is>
      </c>
    </row>
    <row r="8">
      <c r="A8" t="inlineStr">
        <is>
          <t>Payment processing %</t>
        </is>
      </c>
      <c r="B8">
        <f>IF(B2="UK",0.04,0.03)</f>
        <v/>
      </c>
      <c r="C8" t="inlineStr">
        <is>
          <t>US 3%, UK 4%</t>
        </is>
      </c>
    </row>
    <row r="9">
      <c r="A9" t="inlineStr">
        <is>
          <t>Payment processing fixed, per order</t>
        </is>
      </c>
      <c r="B9">
        <f>IF(B2="UK",0.2,0.25)</f>
        <v/>
      </c>
      <c r="C9" t="inlineStr">
        <is>
          <t>US $0.25, UK £0.20</t>
        </is>
      </c>
    </row>
    <row r="10">
      <c r="A10" t="inlineStr">
        <is>
          <t>Regulatory Operating fee</t>
        </is>
      </c>
      <c r="B10">
        <f>IF(B2="UK",0.0048,0)</f>
        <v/>
      </c>
      <c r="C10" t="inlineStr">
        <is>
          <t>UK 0.48%</t>
        </is>
      </c>
    </row>
    <row r="11">
      <c r="A11" t="inlineStr">
        <is>
          <t>VAT on Etsy fees</t>
        </is>
      </c>
      <c r="B11">
        <f>IF(AND(B2="UK",B3="No"),0.2,0)</f>
        <v/>
      </c>
      <c r="C11" t="inlineStr">
        <is>
          <t>UK without VAT ID: 20%</t>
        </is>
      </c>
    </row>
  </sheetData>
  <dataValidations count="2">
    <dataValidation sqref="B2" showDropDown="0" showInputMessage="0" showErrorMessage="0" allowBlank="0" type="list">
      <formula1>"US,UK"</formula1>
    </dataValidation>
    <dataValidation sqref="B3" showDropDown="0" showInputMessage="0" showErrorMessage="0" allowBlank="0" type="list">
      <formula1>"Yes,No"</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S15"/>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20" customWidth="1" min="1" max="1"/>
    <col width="12" customWidth="1" min="2" max="2"/>
    <col width="12"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12" customWidth="1" min="13" max="13"/>
    <col width="12" customWidth="1" min="14" max="14"/>
    <col width="12" customWidth="1" min="15" max="15"/>
    <col width="12" customWidth="1" min="16" max="16"/>
    <col width="12" customWidth="1" min="17" max="17"/>
    <col width="12" customWidth="1" min="18" max="18"/>
    <col width="12" customWidth="1" min="19" max="19"/>
  </cols>
  <sheetData>
    <row r="1">
      <c r="A1" s="6" t="inlineStr">
        <is>
          <t>Month</t>
        </is>
      </c>
      <c r="B1" s="6" t="inlineStr">
        <is>
          <t>Orders</t>
        </is>
      </c>
      <c r="C1" s="6" t="inlineStr">
        <is>
          <t>Item sales</t>
        </is>
      </c>
      <c r="D1" s="6" t="inlineStr">
        <is>
          <t>Postage charged</t>
        </is>
      </c>
      <c r="E1" s="6" t="inlineStr">
        <is>
          <t>Refunds given</t>
        </is>
      </c>
      <c r="F1" s="6" t="inlineStr">
        <is>
          <t>Etsy fees charged (statement Fees, not Marketing)</t>
        </is>
      </c>
      <c r="G1" s="6" t="inlineStr">
        <is>
          <t>Marketing (statement Marketing: Etsy Ads, Offsite Ads; plus any other ads)</t>
        </is>
      </c>
      <c r="H1" s="6" t="inlineStr">
        <is>
          <t>Supplies &amp; materials</t>
        </is>
      </c>
      <c r="I1" s="6" t="inlineStr">
        <is>
          <t>Packaging</t>
        </is>
      </c>
      <c r="J1" s="6" t="inlineStr">
        <is>
          <t>Postage labels paid</t>
        </is>
      </c>
      <c r="K1" s="6" t="inlineStr">
        <is>
          <t>Other costs</t>
        </is>
      </c>
      <c r="L1" s="6" t="inlineStr">
        <is>
          <t>Hours worked</t>
        </is>
      </c>
      <c r="M1" s="6" t="inlineStr">
        <is>
          <t>Money in</t>
        </is>
      </c>
      <c r="N1" s="6" t="inlineStr">
        <is>
          <t>Money out</t>
        </is>
      </c>
      <c r="O1" s="6" t="inlineStr">
        <is>
          <t>Profit</t>
        </is>
      </c>
      <c r="P1" s="6" t="inlineStr">
        <is>
          <t>Margin</t>
        </is>
      </c>
      <c r="Q1" s="6" t="inlineStr">
        <is>
          <t>Profit per hour</t>
        </is>
      </c>
      <c r="R1" s="6" t="inlineStr">
        <is>
          <t>Expected standard Etsy fees</t>
        </is>
      </c>
      <c r="S1" s="6" t="inlineStr">
        <is>
          <t>Fee gap (charged - expected)</t>
        </is>
      </c>
    </row>
    <row r="2">
      <c r="A2" s="5" t="inlineStr">
        <is>
          <t>Example: Oct 2026</t>
        </is>
      </c>
      <c r="B2" s="5" t="n">
        <v>12</v>
      </c>
      <c r="C2" s="7" t="n">
        <v>264</v>
      </c>
      <c r="D2" s="7" t="n">
        <v>54</v>
      </c>
      <c r="E2" s="7" t="n">
        <v>0</v>
      </c>
      <c r="F2" s="7" t="n">
        <v>41.2</v>
      </c>
      <c r="G2" s="7" t="n">
        <v>10</v>
      </c>
      <c r="H2" s="7" t="n">
        <v>62</v>
      </c>
      <c r="I2" s="7" t="n">
        <v>9</v>
      </c>
      <c r="J2" s="7" t="n">
        <v>51</v>
      </c>
      <c r="K2" s="7" t="n">
        <v>0</v>
      </c>
      <c r="L2" s="5" t="n">
        <v>14</v>
      </c>
      <c r="M2" s="8">
        <f>IF(COUNT(B2:L2)=0,"",C2+D2-E2)</f>
        <v/>
      </c>
      <c r="N2" s="8">
        <f>IF(COUNT(B2:L2)=0,"",F2+G2+H2+I2+J2+K2)</f>
        <v/>
      </c>
      <c r="O2" s="8">
        <f>IF(COUNT(B2:L2)=0,"",M2-N2)</f>
        <v/>
      </c>
      <c r="P2" s="9">
        <f>IF(OR(COUNT(B2:L2)=0,M2=0),"",O2/M2)</f>
        <v/>
      </c>
      <c r="Q2" s="8">
        <f>IF(OR(COUNT(B2:L2)=0,L2=0),"",O2/L2)</f>
        <v/>
      </c>
      <c r="R2" s="8">
        <f>IF(COUNT(B2:L2)=0,"",(B2*(Settings!$B$6+Settings!$B$9)+(C2+D2)*(Settings!$B$7+Settings!$B$8+Settings!$B$10))*(1+Settings!$B$11))</f>
        <v/>
      </c>
      <c r="S2" s="8">
        <f>IF(COUNT(B2:L2)=0,"",F2-R2)</f>
        <v/>
      </c>
    </row>
    <row r="3">
      <c r="A3" s="5" t="inlineStr">
        <is>
          <t>Nov 2026</t>
        </is>
      </c>
      <c r="B3" s="5" t="n"/>
      <c r="C3" s="7" t="n"/>
      <c r="D3" s="7" t="n"/>
      <c r="E3" s="7" t="n"/>
      <c r="F3" s="7" t="n"/>
      <c r="G3" s="7" t="n"/>
      <c r="H3" s="7" t="n"/>
      <c r="I3" s="7" t="n"/>
      <c r="J3" s="7" t="n"/>
      <c r="K3" s="7" t="n"/>
      <c r="L3" s="5" t="n"/>
      <c r="M3" s="8">
        <f>IF(COUNT(B3:L3)=0,"",C3+D3-E3)</f>
        <v/>
      </c>
      <c r="N3" s="8">
        <f>IF(COUNT(B3:L3)=0,"",F3+G3+H3+I3+J3+K3)</f>
        <v/>
      </c>
      <c r="O3" s="8">
        <f>IF(COUNT(B3:L3)=0,"",M3-N3)</f>
        <v/>
      </c>
      <c r="P3" s="9">
        <f>IF(OR(COUNT(B3:L3)=0,M3=0),"",O3/M3)</f>
        <v/>
      </c>
      <c r="Q3" s="8">
        <f>IF(OR(COUNT(B3:L3)=0,L3=0),"",O3/L3)</f>
        <v/>
      </c>
      <c r="R3" s="8">
        <f>IF(COUNT(B3:L3)=0,"",(B3*(Settings!$B$6+Settings!$B$9)+(C3+D3)*(Settings!$B$7+Settings!$B$8+Settings!$B$10))*(1+Settings!$B$11))</f>
        <v/>
      </c>
      <c r="S3" s="8">
        <f>IF(COUNT(B3:L3)=0,"",F3-R3)</f>
        <v/>
      </c>
    </row>
    <row r="4">
      <c r="A4" s="5" t="inlineStr">
        <is>
          <t>Dec 2026</t>
        </is>
      </c>
      <c r="B4" s="5" t="n"/>
      <c r="C4" s="7" t="n"/>
      <c r="D4" s="7" t="n"/>
      <c r="E4" s="7" t="n"/>
      <c r="F4" s="7" t="n"/>
      <c r="G4" s="7" t="n"/>
      <c r="H4" s="7" t="n"/>
      <c r="I4" s="7" t="n"/>
      <c r="J4" s="7" t="n"/>
      <c r="K4" s="7" t="n"/>
      <c r="L4" s="5" t="n"/>
      <c r="M4" s="8">
        <f>IF(COUNT(B4:L4)=0,"",C4+D4-E4)</f>
        <v/>
      </c>
      <c r="N4" s="8">
        <f>IF(COUNT(B4:L4)=0,"",F4+G4+H4+I4+J4+K4)</f>
        <v/>
      </c>
      <c r="O4" s="8">
        <f>IF(COUNT(B4:L4)=0,"",M4-N4)</f>
        <v/>
      </c>
      <c r="P4" s="9">
        <f>IF(OR(COUNT(B4:L4)=0,M4=0),"",O4/M4)</f>
        <v/>
      </c>
      <c r="Q4" s="8">
        <f>IF(OR(COUNT(B4:L4)=0,L4=0),"",O4/L4)</f>
        <v/>
      </c>
      <c r="R4" s="8">
        <f>IF(COUNT(B4:L4)=0,"",(B4*(Settings!$B$6+Settings!$B$9)+(C4+D4)*(Settings!$B$7+Settings!$B$8+Settings!$B$10))*(1+Settings!$B$11))</f>
        <v/>
      </c>
      <c r="S4" s="8">
        <f>IF(COUNT(B4:L4)=0,"",F4-R4)</f>
        <v/>
      </c>
    </row>
    <row r="5">
      <c r="A5" s="5" t="inlineStr">
        <is>
          <t>Jan 2027</t>
        </is>
      </c>
      <c r="B5" s="5" t="n"/>
      <c r="C5" s="7" t="n"/>
      <c r="D5" s="7" t="n"/>
      <c r="E5" s="7" t="n"/>
      <c r="F5" s="7" t="n"/>
      <c r="G5" s="7" t="n"/>
      <c r="H5" s="7" t="n"/>
      <c r="I5" s="7" t="n"/>
      <c r="J5" s="7" t="n"/>
      <c r="K5" s="7" t="n"/>
      <c r="L5" s="5" t="n"/>
      <c r="M5" s="8">
        <f>IF(COUNT(B5:L5)=0,"",C5+D5-E5)</f>
        <v/>
      </c>
      <c r="N5" s="8">
        <f>IF(COUNT(B5:L5)=0,"",F5+G5+H5+I5+J5+K5)</f>
        <v/>
      </c>
      <c r="O5" s="8">
        <f>IF(COUNT(B5:L5)=0,"",M5-N5)</f>
        <v/>
      </c>
      <c r="P5" s="9">
        <f>IF(OR(COUNT(B5:L5)=0,M5=0),"",O5/M5)</f>
        <v/>
      </c>
      <c r="Q5" s="8">
        <f>IF(OR(COUNT(B5:L5)=0,L5=0),"",O5/L5)</f>
        <v/>
      </c>
      <c r="R5" s="8">
        <f>IF(COUNT(B5:L5)=0,"",(B5*(Settings!$B$6+Settings!$B$9)+(C5+D5)*(Settings!$B$7+Settings!$B$8+Settings!$B$10))*(1+Settings!$B$11))</f>
        <v/>
      </c>
      <c r="S5" s="8">
        <f>IF(COUNT(B5:L5)=0,"",F5-R5)</f>
        <v/>
      </c>
    </row>
    <row r="6">
      <c r="A6" s="5" t="inlineStr">
        <is>
          <t>Feb 2027</t>
        </is>
      </c>
      <c r="B6" s="5" t="n"/>
      <c r="C6" s="7" t="n"/>
      <c r="D6" s="7" t="n"/>
      <c r="E6" s="7" t="n"/>
      <c r="F6" s="7" t="n"/>
      <c r="G6" s="7" t="n"/>
      <c r="H6" s="7" t="n"/>
      <c r="I6" s="7" t="n"/>
      <c r="J6" s="7" t="n"/>
      <c r="K6" s="7" t="n"/>
      <c r="L6" s="5" t="n"/>
      <c r="M6" s="8">
        <f>IF(COUNT(B6:L6)=0,"",C6+D6-E6)</f>
        <v/>
      </c>
      <c r="N6" s="8">
        <f>IF(COUNT(B6:L6)=0,"",F6+G6+H6+I6+J6+K6)</f>
        <v/>
      </c>
      <c r="O6" s="8">
        <f>IF(COUNT(B6:L6)=0,"",M6-N6)</f>
        <v/>
      </c>
      <c r="P6" s="9">
        <f>IF(OR(COUNT(B6:L6)=0,M6=0),"",O6/M6)</f>
        <v/>
      </c>
      <c r="Q6" s="8">
        <f>IF(OR(COUNT(B6:L6)=0,L6=0),"",O6/L6)</f>
        <v/>
      </c>
      <c r="R6" s="8">
        <f>IF(COUNT(B6:L6)=0,"",(B6*(Settings!$B$6+Settings!$B$9)+(C6+D6)*(Settings!$B$7+Settings!$B$8+Settings!$B$10))*(1+Settings!$B$11))</f>
        <v/>
      </c>
      <c r="S6" s="8">
        <f>IF(COUNT(B6:L6)=0,"",F6-R6)</f>
        <v/>
      </c>
    </row>
    <row r="7">
      <c r="A7" s="5" t="inlineStr">
        <is>
          <t>Mar 2027</t>
        </is>
      </c>
      <c r="B7" s="5" t="n"/>
      <c r="C7" s="7" t="n"/>
      <c r="D7" s="7" t="n"/>
      <c r="E7" s="7" t="n"/>
      <c r="F7" s="7" t="n"/>
      <c r="G7" s="7" t="n"/>
      <c r="H7" s="7" t="n"/>
      <c r="I7" s="7" t="n"/>
      <c r="J7" s="7" t="n"/>
      <c r="K7" s="7" t="n"/>
      <c r="L7" s="5" t="n"/>
      <c r="M7" s="8">
        <f>IF(COUNT(B7:L7)=0,"",C7+D7-E7)</f>
        <v/>
      </c>
      <c r="N7" s="8">
        <f>IF(COUNT(B7:L7)=0,"",F7+G7+H7+I7+J7+K7)</f>
        <v/>
      </c>
      <c r="O7" s="8">
        <f>IF(COUNT(B7:L7)=0,"",M7-N7)</f>
        <v/>
      </c>
      <c r="P7" s="9">
        <f>IF(OR(COUNT(B7:L7)=0,M7=0),"",O7/M7)</f>
        <v/>
      </c>
      <c r="Q7" s="8">
        <f>IF(OR(COUNT(B7:L7)=0,L7=0),"",O7/L7)</f>
        <v/>
      </c>
      <c r="R7" s="8">
        <f>IF(COUNT(B7:L7)=0,"",(B7*(Settings!$B$6+Settings!$B$9)+(C7+D7)*(Settings!$B$7+Settings!$B$8+Settings!$B$10))*(1+Settings!$B$11))</f>
        <v/>
      </c>
      <c r="S7" s="8">
        <f>IF(COUNT(B7:L7)=0,"",F7-R7)</f>
        <v/>
      </c>
    </row>
    <row r="8">
      <c r="A8" s="5" t="inlineStr">
        <is>
          <t>Apr 2027</t>
        </is>
      </c>
      <c r="B8" s="5" t="n"/>
      <c r="C8" s="7" t="n"/>
      <c r="D8" s="7" t="n"/>
      <c r="E8" s="7" t="n"/>
      <c r="F8" s="7" t="n"/>
      <c r="G8" s="7" t="n"/>
      <c r="H8" s="7" t="n"/>
      <c r="I8" s="7" t="n"/>
      <c r="J8" s="7" t="n"/>
      <c r="K8" s="7" t="n"/>
      <c r="L8" s="5" t="n"/>
      <c r="M8" s="8">
        <f>IF(COUNT(B8:L8)=0,"",C8+D8-E8)</f>
        <v/>
      </c>
      <c r="N8" s="8">
        <f>IF(COUNT(B8:L8)=0,"",F8+G8+H8+I8+J8+K8)</f>
        <v/>
      </c>
      <c r="O8" s="8">
        <f>IF(COUNT(B8:L8)=0,"",M8-N8)</f>
        <v/>
      </c>
      <c r="P8" s="9">
        <f>IF(OR(COUNT(B8:L8)=0,M8=0),"",O8/M8)</f>
        <v/>
      </c>
      <c r="Q8" s="8">
        <f>IF(OR(COUNT(B8:L8)=0,L8=0),"",O8/L8)</f>
        <v/>
      </c>
      <c r="R8" s="8">
        <f>IF(COUNT(B8:L8)=0,"",(B8*(Settings!$B$6+Settings!$B$9)+(C8+D8)*(Settings!$B$7+Settings!$B$8+Settings!$B$10))*(1+Settings!$B$11))</f>
        <v/>
      </c>
      <c r="S8" s="8">
        <f>IF(COUNT(B8:L8)=0,"",F8-R8)</f>
        <v/>
      </c>
    </row>
    <row r="9">
      <c r="A9" s="5" t="inlineStr">
        <is>
          <t>May 2027</t>
        </is>
      </c>
      <c r="B9" s="5" t="n"/>
      <c r="C9" s="7" t="n"/>
      <c r="D9" s="7" t="n"/>
      <c r="E9" s="7" t="n"/>
      <c r="F9" s="7" t="n"/>
      <c r="G9" s="7" t="n"/>
      <c r="H9" s="7" t="n"/>
      <c r="I9" s="7" t="n"/>
      <c r="J9" s="7" t="n"/>
      <c r="K9" s="7" t="n"/>
      <c r="L9" s="5" t="n"/>
      <c r="M9" s="8">
        <f>IF(COUNT(B9:L9)=0,"",C9+D9-E9)</f>
        <v/>
      </c>
      <c r="N9" s="8">
        <f>IF(COUNT(B9:L9)=0,"",F9+G9+H9+I9+J9+K9)</f>
        <v/>
      </c>
      <c r="O9" s="8">
        <f>IF(COUNT(B9:L9)=0,"",M9-N9)</f>
        <v/>
      </c>
      <c r="P9" s="9">
        <f>IF(OR(COUNT(B9:L9)=0,M9=0),"",O9/M9)</f>
        <v/>
      </c>
      <c r="Q9" s="8">
        <f>IF(OR(COUNT(B9:L9)=0,L9=0),"",O9/L9)</f>
        <v/>
      </c>
      <c r="R9" s="8">
        <f>IF(COUNT(B9:L9)=0,"",(B9*(Settings!$B$6+Settings!$B$9)+(C9+D9)*(Settings!$B$7+Settings!$B$8+Settings!$B$10))*(1+Settings!$B$11))</f>
        <v/>
      </c>
      <c r="S9" s="8">
        <f>IF(COUNT(B9:L9)=0,"",F9-R9)</f>
        <v/>
      </c>
    </row>
    <row r="10">
      <c r="A10" s="5" t="inlineStr">
        <is>
          <t>Jun 2027</t>
        </is>
      </c>
      <c r="B10" s="5" t="n"/>
      <c r="C10" s="7" t="n"/>
      <c r="D10" s="7" t="n"/>
      <c r="E10" s="7" t="n"/>
      <c r="F10" s="7" t="n"/>
      <c r="G10" s="7" t="n"/>
      <c r="H10" s="7" t="n"/>
      <c r="I10" s="7" t="n"/>
      <c r="J10" s="7" t="n"/>
      <c r="K10" s="7" t="n"/>
      <c r="L10" s="5" t="n"/>
      <c r="M10" s="8">
        <f>IF(COUNT(B10:L10)=0,"",C10+D10-E10)</f>
        <v/>
      </c>
      <c r="N10" s="8">
        <f>IF(COUNT(B10:L10)=0,"",F10+G10+H10+I10+J10+K10)</f>
        <v/>
      </c>
      <c r="O10" s="8">
        <f>IF(COUNT(B10:L10)=0,"",M10-N10)</f>
        <v/>
      </c>
      <c r="P10" s="9">
        <f>IF(OR(COUNT(B10:L10)=0,M10=0),"",O10/M10)</f>
        <v/>
      </c>
      <c r="Q10" s="8">
        <f>IF(OR(COUNT(B10:L10)=0,L10=0),"",O10/L10)</f>
        <v/>
      </c>
      <c r="R10" s="8">
        <f>IF(COUNT(B10:L10)=0,"",(B10*(Settings!$B$6+Settings!$B$9)+(C10+D10)*(Settings!$B$7+Settings!$B$8+Settings!$B$10))*(1+Settings!$B$11))</f>
        <v/>
      </c>
      <c r="S10" s="8">
        <f>IF(COUNT(B10:L10)=0,"",F10-R10)</f>
        <v/>
      </c>
    </row>
    <row r="11">
      <c r="A11" s="5" t="inlineStr">
        <is>
          <t>Jul 2027</t>
        </is>
      </c>
      <c r="B11" s="5" t="n"/>
      <c r="C11" s="7" t="n"/>
      <c r="D11" s="7" t="n"/>
      <c r="E11" s="7" t="n"/>
      <c r="F11" s="7" t="n"/>
      <c r="G11" s="7" t="n"/>
      <c r="H11" s="7" t="n"/>
      <c r="I11" s="7" t="n"/>
      <c r="J11" s="7" t="n"/>
      <c r="K11" s="7" t="n"/>
      <c r="L11" s="5" t="n"/>
      <c r="M11" s="8">
        <f>IF(COUNT(B11:L11)=0,"",C11+D11-E11)</f>
        <v/>
      </c>
      <c r="N11" s="8">
        <f>IF(COUNT(B11:L11)=0,"",F11+G11+H11+I11+J11+K11)</f>
        <v/>
      </c>
      <c r="O11" s="8">
        <f>IF(COUNT(B11:L11)=0,"",M11-N11)</f>
        <v/>
      </c>
      <c r="P11" s="9">
        <f>IF(OR(COUNT(B11:L11)=0,M11=0),"",O11/M11)</f>
        <v/>
      </c>
      <c r="Q11" s="8">
        <f>IF(OR(COUNT(B11:L11)=0,L11=0),"",O11/L11)</f>
        <v/>
      </c>
      <c r="R11" s="8">
        <f>IF(COUNT(B11:L11)=0,"",(B11*(Settings!$B$6+Settings!$B$9)+(C11+D11)*(Settings!$B$7+Settings!$B$8+Settings!$B$10))*(1+Settings!$B$11))</f>
        <v/>
      </c>
      <c r="S11" s="8">
        <f>IF(COUNT(B11:L11)=0,"",F11-R11)</f>
        <v/>
      </c>
    </row>
    <row r="12">
      <c r="A12" s="5" t="inlineStr">
        <is>
          <t>Aug 2027</t>
        </is>
      </c>
      <c r="B12" s="5" t="n"/>
      <c r="C12" s="7" t="n"/>
      <c r="D12" s="7" t="n"/>
      <c r="E12" s="7" t="n"/>
      <c r="F12" s="7" t="n"/>
      <c r="G12" s="7" t="n"/>
      <c r="H12" s="7" t="n"/>
      <c r="I12" s="7" t="n"/>
      <c r="J12" s="7" t="n"/>
      <c r="K12" s="7" t="n"/>
      <c r="L12" s="5" t="n"/>
      <c r="M12" s="8">
        <f>IF(COUNT(B12:L12)=0,"",C12+D12-E12)</f>
        <v/>
      </c>
      <c r="N12" s="8">
        <f>IF(COUNT(B12:L12)=0,"",F12+G12+H12+I12+J12+K12)</f>
        <v/>
      </c>
      <c r="O12" s="8">
        <f>IF(COUNT(B12:L12)=0,"",M12-N12)</f>
        <v/>
      </c>
      <c r="P12" s="9">
        <f>IF(OR(COUNT(B12:L12)=0,M12=0),"",O12/M12)</f>
        <v/>
      </c>
      <c r="Q12" s="8">
        <f>IF(OR(COUNT(B12:L12)=0,L12=0),"",O12/L12)</f>
        <v/>
      </c>
      <c r="R12" s="8">
        <f>IF(COUNT(B12:L12)=0,"",(B12*(Settings!$B$6+Settings!$B$9)+(C12+D12)*(Settings!$B$7+Settings!$B$8+Settings!$B$10))*(1+Settings!$B$11))</f>
        <v/>
      </c>
      <c r="S12" s="8">
        <f>IF(COUNT(B12:L12)=0,"",F12-R12)</f>
        <v/>
      </c>
    </row>
    <row r="13">
      <c r="A13" s="5" t="inlineStr">
        <is>
          <t>Sep 2027</t>
        </is>
      </c>
      <c r="B13" s="5" t="n"/>
      <c r="C13" s="7" t="n"/>
      <c r="D13" s="7" t="n"/>
      <c r="E13" s="7" t="n"/>
      <c r="F13" s="7" t="n"/>
      <c r="G13" s="7" t="n"/>
      <c r="H13" s="7" t="n"/>
      <c r="I13" s="7" t="n"/>
      <c r="J13" s="7" t="n"/>
      <c r="K13" s="7" t="n"/>
      <c r="L13" s="5" t="n"/>
      <c r="M13" s="8">
        <f>IF(COUNT(B13:L13)=0,"",C13+D13-E13)</f>
        <v/>
      </c>
      <c r="N13" s="8">
        <f>IF(COUNT(B13:L13)=0,"",F13+G13+H13+I13+J13+K13)</f>
        <v/>
      </c>
      <c r="O13" s="8">
        <f>IF(COUNT(B13:L13)=0,"",M13-N13)</f>
        <v/>
      </c>
      <c r="P13" s="9">
        <f>IF(OR(COUNT(B13:L13)=0,M13=0),"",O13/M13)</f>
        <v/>
      </c>
      <c r="Q13" s="8">
        <f>IF(OR(COUNT(B13:L13)=0,L13=0),"",O13/L13)</f>
        <v/>
      </c>
      <c r="R13" s="8">
        <f>IF(COUNT(B13:L13)=0,"",(B13*(Settings!$B$6+Settings!$B$9)+(C13+D13)*(Settings!$B$7+Settings!$B$8+Settings!$B$10))*(1+Settings!$B$11))</f>
        <v/>
      </c>
      <c r="S13" s="8">
        <f>IF(COUNT(B13:L13)=0,"",F13-R13)</f>
        <v/>
      </c>
    </row>
    <row r="15">
      <c r="A15" s="10" t="inlineStr">
        <is>
          <t>Year total</t>
        </is>
      </c>
      <c r="B15" s="11">
        <f>SUM(B2:B13)</f>
        <v/>
      </c>
      <c r="C15" s="11">
        <f>SUM(C2:C13)</f>
        <v/>
      </c>
      <c r="D15" s="11">
        <f>SUM(D2:D13)</f>
        <v/>
      </c>
      <c r="E15" s="11">
        <f>SUM(E2:E13)</f>
        <v/>
      </c>
      <c r="F15" s="11">
        <f>SUM(F2:F13)</f>
        <v/>
      </c>
      <c r="G15" s="11">
        <f>SUM(G2:G13)</f>
        <v/>
      </c>
      <c r="H15" s="11">
        <f>SUM(H2:H13)</f>
        <v/>
      </c>
      <c r="I15" s="11">
        <f>SUM(I2:I13)</f>
        <v/>
      </c>
      <c r="J15" s="11">
        <f>SUM(J2:J13)</f>
        <v/>
      </c>
      <c r="K15" s="11">
        <f>SUM(K2:K13)</f>
        <v/>
      </c>
      <c r="L15" s="11">
        <f>SUM(L2:L13)</f>
        <v/>
      </c>
      <c r="M15" s="11">
        <f>SUM(M2:M13)</f>
        <v/>
      </c>
      <c r="N15" s="11">
        <f>SUM(N2:N13)</f>
        <v/>
      </c>
      <c r="O15" s="11">
        <f>SUM(O2:O13)</f>
        <v/>
      </c>
      <c r="P15" s="9">
        <f>IF(M15=0,"",O15/M15)</f>
        <v/>
      </c>
      <c r="Q15" s="8">
        <f>IF(L15=0,"",O15/L15)</f>
        <v/>
      </c>
      <c r="R15" s="11">
        <f>SUM(R2:R13)</f>
        <v/>
      </c>
      <c r="S15" s="11">
        <f>SUM(S2:S13)</f>
        <v/>
      </c>
    </row>
  </sheetData>
  <conditionalFormatting sqref="O2:O13">
    <cfRule type="expression" priority="1" dxfId="0">
      <formula>AND(ISNUMBER($O2),$O2&lt;0)</formula>
    </cfRule>
  </conditionalFormatting>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2026-10-28T09:15:49Z</dcterms:created>
  <dcterms:modified xmlns:dcterms="http://purl.org/dc/terms/" xmlns:xsi="http://www.w3.org/2001/XMLSchema-instance" xsi:type="dcterms:W3CDTF">2026-10-28T09:15:49Z</dcterms:modified>
</cp:coreProperties>
</file>